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rint bo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808080"/>
      <sz val="9"/>
    </font>
    <font>
      <b val="1"/>
    </font>
    <font>
      <b val="1"/>
      <color rgb="00FFFFFF"/>
      <sz val="11"/>
    </font>
    <font>
      <i val="1"/>
      <color rgb="00404040"/>
      <sz val="10"/>
    </font>
  </fonts>
  <fills count="4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4" fillId="3" borderId="1" applyAlignment="1" pivotButton="0" quotePrefix="0" xfId="0">
      <alignment horizontal="center" wrapText="1"/>
    </xf>
    <xf numFmtId="0" fontId="5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F2F2F2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3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52" customWidth="1" min="3" max="3"/>
    <col width="16" customWidth="1" min="4" max="4"/>
    <col width="10" customWidth="1" min="5" max="5"/>
    <col width="14" customWidth="1" min="6" max="6"/>
    <col width="14" customWidth="1" min="7" max="7"/>
  </cols>
  <sheetData>
    <row r="2">
      <c r="B2" s="1" t="inlineStr">
        <is>
          <t>SPRINT BOARD</t>
        </is>
      </c>
    </row>
    <row r="3">
      <c r="B3" s="2" t="inlineStr">
        <is>
          <t>Un sprint par onglet ou par bloc. Le statut colore la ligne, les points se totalisent par colonne.</t>
        </is>
      </c>
    </row>
    <row r="5">
      <c r="B5" s="3" t="inlineStr">
        <is>
          <t>Sprint</t>
        </is>
      </c>
      <c r="D5" s="4" t="inlineStr">
        <is>
          <t>Sprint 12</t>
        </is>
      </c>
      <c r="E5" s="3" t="inlineStr">
        <is>
          <t>Capacité (points)</t>
        </is>
      </c>
      <c r="G5" s="5" t="n">
        <v>34</v>
      </c>
    </row>
    <row r="6">
      <c r="B6" s="3" t="inlineStr">
        <is>
          <t>Points engagés</t>
        </is>
      </c>
      <c r="D6" s="6">
        <f>SUM(F9:F33)</f>
        <v/>
      </c>
      <c r="E6" s="3" t="inlineStr">
        <is>
          <t>Points terminés</t>
        </is>
      </c>
      <c r="G6" s="6">
        <f>SUMIF(G9:G33,"Terminé",F9:F33)</f>
        <v/>
      </c>
    </row>
    <row r="8">
      <c r="B8" s="7" t="inlineStr">
        <is>
          <t>N°</t>
        </is>
      </c>
      <c r="C8" s="7" t="inlineStr">
        <is>
          <t>User story</t>
        </is>
      </c>
      <c r="D8" s="7" t="inlineStr">
        <is>
          <t>Responsable</t>
        </is>
      </c>
      <c r="E8" s="7" t="inlineStr">
        <is>
          <t>Points</t>
        </is>
      </c>
      <c r="F8" s="7" t="inlineStr">
        <is>
          <t>Statut</t>
        </is>
      </c>
      <c r="G8" s="7" t="inlineStr">
        <is>
          <t>Sprint goal ?</t>
        </is>
      </c>
    </row>
    <row r="9">
      <c r="B9" s="6">
        <f>IF(C9="","",1)</f>
        <v/>
      </c>
      <c r="C9" s="4" t="inlineStr">
        <is>
          <t>En tant qu'utilisateur, je veux me connecter en SSO</t>
        </is>
      </c>
      <c r="D9" s="4" t="inlineStr">
        <is>
          <t>Ana</t>
        </is>
      </c>
      <c r="E9" s="5" t="n">
        <v>5</v>
      </c>
      <c r="F9" s="5" t="inlineStr">
        <is>
          <t>Terminé</t>
        </is>
      </c>
      <c r="G9" s="5" t="inlineStr">
        <is>
          <t>oui</t>
        </is>
      </c>
    </row>
    <row r="10">
      <c r="B10" s="6">
        <f>IF(C10="","",2)</f>
        <v/>
      </c>
      <c r="C10" s="4" t="inlineStr">
        <is>
          <t>En tant qu'admin, je veux gérer les droits</t>
        </is>
      </c>
      <c r="D10" s="4" t="inlineStr">
        <is>
          <t>Bruno</t>
        </is>
      </c>
      <c r="E10" s="5" t="n">
        <v>8</v>
      </c>
      <c r="F10" s="5" t="inlineStr">
        <is>
          <t>En cours</t>
        </is>
      </c>
      <c r="G10" s="5" t="inlineStr">
        <is>
          <t>oui</t>
        </is>
      </c>
    </row>
    <row r="11">
      <c r="B11" s="6">
        <f>IF(C11="","",3)</f>
        <v/>
      </c>
      <c r="C11" s="4" t="inlineStr">
        <is>
          <t>En tant qu'utilisateur, je veux exporter en CSV</t>
        </is>
      </c>
      <c r="D11" s="4" t="inlineStr">
        <is>
          <t>Chloé</t>
        </is>
      </c>
      <c r="E11" s="5" t="n">
        <v>3</v>
      </c>
      <c r="F11" s="5" t="inlineStr">
        <is>
          <t>En cours</t>
        </is>
      </c>
      <c r="G11" s="5" t="inlineStr">
        <is>
          <t>non</t>
        </is>
      </c>
    </row>
    <row r="12">
      <c r="B12" s="6">
        <f>IF(C12="","",4)</f>
        <v/>
      </c>
      <c r="C12" s="4" t="inlineStr">
        <is>
          <t>En tant qu'utilisateur, je veux filtrer la liste</t>
        </is>
      </c>
      <c r="D12" s="4" t="inlineStr">
        <is>
          <t>Ana</t>
        </is>
      </c>
      <c r="E12" s="5" t="n">
        <v>5</v>
      </c>
      <c r="F12" s="5" t="inlineStr">
        <is>
          <t>À faire</t>
        </is>
      </c>
      <c r="G12" s="5" t="inlineStr">
        <is>
          <t>non</t>
        </is>
      </c>
    </row>
    <row r="13">
      <c r="B13" s="6">
        <f>IF(C13="","",5)</f>
        <v/>
      </c>
      <c r="C13" s="4" t="inlineStr">
        <is>
          <t>Corriger l'anomalie #482 sur la recherche</t>
        </is>
      </c>
      <c r="D13" s="4" t="inlineStr">
        <is>
          <t>Bruno</t>
        </is>
      </c>
      <c r="E13" s="5" t="n">
        <v>2</v>
      </c>
      <c r="F13" s="5" t="inlineStr">
        <is>
          <t>Terminé</t>
        </is>
      </c>
      <c r="G13" s="5" t="inlineStr">
        <is>
          <t>non</t>
        </is>
      </c>
    </row>
    <row r="14">
      <c r="B14" s="6">
        <f>IF(C14="","",6)</f>
        <v/>
      </c>
      <c r="C14" s="4" t="inlineStr">
        <is>
          <t>En tant que manager, je veux un tableau de bord</t>
        </is>
      </c>
      <c r="D14" s="4" t="inlineStr">
        <is>
          <t>Chloé</t>
        </is>
      </c>
      <c r="E14" s="5" t="n">
        <v>13</v>
      </c>
      <c r="F14" s="5" t="inlineStr">
        <is>
          <t>À faire</t>
        </is>
      </c>
      <c r="G14" s="5" t="inlineStr">
        <is>
          <t>oui</t>
        </is>
      </c>
    </row>
    <row r="15">
      <c r="B15" s="6">
        <f>IF(C15="","",7)</f>
        <v/>
      </c>
      <c r="C15" s="4" t="n"/>
      <c r="D15" s="4" t="n"/>
      <c r="E15" s="5" t="n"/>
      <c r="F15" s="5" t="n"/>
      <c r="G15" s="5" t="n"/>
    </row>
    <row r="16">
      <c r="B16" s="6">
        <f>IF(C16="","",8)</f>
        <v/>
      </c>
      <c r="C16" s="4" t="n"/>
      <c r="D16" s="4" t="n"/>
      <c r="E16" s="5" t="n"/>
      <c r="F16" s="5" t="n"/>
      <c r="G16" s="5" t="n"/>
    </row>
    <row r="17">
      <c r="B17" s="6">
        <f>IF(C17="","",9)</f>
        <v/>
      </c>
      <c r="C17" s="4" t="n"/>
      <c r="D17" s="4" t="n"/>
      <c r="E17" s="5" t="n"/>
      <c r="F17" s="5" t="n"/>
      <c r="G17" s="5" t="n"/>
    </row>
    <row r="18">
      <c r="B18" s="6">
        <f>IF(C18="","",10)</f>
        <v/>
      </c>
      <c r="C18" s="4" t="n"/>
      <c r="D18" s="4" t="n"/>
      <c r="E18" s="5" t="n"/>
      <c r="F18" s="5" t="n"/>
      <c r="G18" s="5" t="n"/>
    </row>
    <row r="19">
      <c r="B19" s="6">
        <f>IF(C19="","",11)</f>
        <v/>
      </c>
      <c r="C19" s="4" t="n"/>
      <c r="D19" s="4" t="n"/>
      <c r="E19" s="5" t="n"/>
      <c r="F19" s="5" t="n"/>
      <c r="G19" s="5" t="n"/>
    </row>
    <row r="20">
      <c r="B20" s="6">
        <f>IF(C20="","",12)</f>
        <v/>
      </c>
      <c r="C20" s="4" t="n"/>
      <c r="D20" s="4" t="n"/>
      <c r="E20" s="5" t="n"/>
      <c r="F20" s="5" t="n"/>
      <c r="G20" s="5" t="n"/>
    </row>
    <row r="21">
      <c r="B21" s="6">
        <f>IF(C21="","",13)</f>
        <v/>
      </c>
      <c r="C21" s="4" t="n"/>
      <c r="D21" s="4" t="n"/>
      <c r="E21" s="5" t="n"/>
      <c r="F21" s="5" t="n"/>
      <c r="G21" s="5" t="n"/>
    </row>
    <row r="22">
      <c r="B22" s="6">
        <f>IF(C22="","",14)</f>
        <v/>
      </c>
      <c r="C22" s="4" t="n"/>
      <c r="D22" s="4" t="n"/>
      <c r="E22" s="5" t="n"/>
      <c r="F22" s="5" t="n"/>
      <c r="G22" s="5" t="n"/>
    </row>
    <row r="23">
      <c r="B23" s="6">
        <f>IF(C23="","",15)</f>
        <v/>
      </c>
      <c r="C23" s="4" t="n"/>
      <c r="D23" s="4" t="n"/>
      <c r="E23" s="5" t="n"/>
      <c r="F23" s="5" t="n"/>
      <c r="G23" s="5" t="n"/>
    </row>
    <row r="24">
      <c r="B24" s="6">
        <f>IF(C24="","",16)</f>
        <v/>
      </c>
      <c r="C24" s="4" t="n"/>
      <c r="D24" s="4" t="n"/>
      <c r="E24" s="5" t="n"/>
      <c r="F24" s="5" t="n"/>
      <c r="G24" s="5" t="n"/>
    </row>
    <row r="25">
      <c r="B25" s="6">
        <f>IF(C25="","",17)</f>
        <v/>
      </c>
      <c r="C25" s="4" t="n"/>
      <c r="D25" s="4" t="n"/>
      <c r="E25" s="5" t="n"/>
      <c r="F25" s="5" t="n"/>
      <c r="G25" s="5" t="n"/>
    </row>
    <row r="26">
      <c r="B26" s="6">
        <f>IF(C26="","",18)</f>
        <v/>
      </c>
      <c r="C26" s="4" t="n"/>
      <c r="D26" s="4" t="n"/>
      <c r="E26" s="5" t="n"/>
      <c r="F26" s="5" t="n"/>
      <c r="G26" s="5" t="n"/>
    </row>
    <row r="27">
      <c r="B27" s="6">
        <f>IF(C27="","",19)</f>
        <v/>
      </c>
      <c r="C27" s="4" t="n"/>
      <c r="D27" s="4" t="n"/>
      <c r="E27" s="5" t="n"/>
      <c r="F27" s="5" t="n"/>
      <c r="G27" s="5" t="n"/>
    </row>
    <row r="28">
      <c r="B28" s="6">
        <f>IF(C28="","",20)</f>
        <v/>
      </c>
      <c r="C28" s="4" t="n"/>
      <c r="D28" s="4" t="n"/>
      <c r="E28" s="5" t="n"/>
      <c r="F28" s="5" t="n"/>
      <c r="G28" s="5" t="n"/>
    </row>
    <row r="29">
      <c r="B29" s="6">
        <f>IF(C29="","",21)</f>
        <v/>
      </c>
      <c r="C29" s="4" t="n"/>
      <c r="D29" s="4" t="n"/>
      <c r="E29" s="5" t="n"/>
      <c r="F29" s="5" t="n"/>
      <c r="G29" s="5" t="n"/>
    </row>
    <row r="30">
      <c r="B30" s="6">
        <f>IF(C30="","",22)</f>
        <v/>
      </c>
      <c r="C30" s="4" t="n"/>
      <c r="D30" s="4" t="n"/>
      <c r="E30" s="5" t="n"/>
      <c r="F30" s="5" t="n"/>
      <c r="G30" s="5" t="n"/>
    </row>
    <row r="31">
      <c r="B31" s="6">
        <f>IF(C31="","",23)</f>
        <v/>
      </c>
      <c r="C31" s="4" t="n"/>
      <c r="D31" s="4" t="n"/>
      <c r="E31" s="5" t="n"/>
      <c r="F31" s="5" t="n"/>
      <c r="G31" s="5" t="n"/>
    </row>
    <row r="32">
      <c r="B32" s="6">
        <f>IF(C32="","",24)</f>
        <v/>
      </c>
      <c r="C32" s="4" t="n"/>
      <c r="D32" s="4" t="n"/>
      <c r="E32" s="5" t="n"/>
      <c r="F32" s="5" t="n"/>
      <c r="G32" s="5" t="n"/>
    </row>
    <row r="33">
      <c r="B33" s="6">
        <f>IF(C33="","",25)</f>
        <v/>
      </c>
      <c r="C33" s="4" t="n"/>
      <c r="D33" s="4" t="n"/>
      <c r="E33" s="5" t="n"/>
      <c r="F33" s="5" t="n"/>
      <c r="G33" s="5" t="n"/>
    </row>
    <row r="35">
      <c r="B35" s="8" t="inlineStr">
        <is>
          <t>Statuts possibles : À faire, En cours, Bloqué, Terminé.</t>
        </is>
      </c>
    </row>
    <row r="36">
      <c r="B36" s="8" t="inlineStr">
        <is>
          <t>N'engagez pas plus de points que la capacité de l'équipe : c'est tout l'intérêt du board.</t>
        </is>
      </c>
    </row>
  </sheetData>
  <conditionalFormatting sqref="F9:F33">
    <cfRule type="cellIs" priority="1" operator="equal" dxfId="0">
      <formula>"Terminé"</formula>
    </cfRule>
    <cfRule type="cellIs" priority="2" operator="equal" dxfId="1">
      <formula>"En cours"</formula>
    </cfRule>
    <cfRule type="cellIs" priority="3" operator="equal" dxfId="2">
      <formula>"À faire"</formula>
    </cfRule>
    <cfRule type="cellIs" priority="4" operator="equal" dxfId="3">
      <formula>"Bloqué"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2026-08-26T00:31:21Z</dcterms:created>
  <dcterms:modified xmlns:dcterms="http://purl.org/dc/terms/" xmlns:xsi="http://www.w3.org/2001/XMLSchema-instance" xsi:type="dcterms:W3CDTF">2026-08-26T00:31:21Z</dcterms:modified>
</cp:coreProperties>
</file>