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iv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6">
    <font>
      <name val="Calibri"/>
      <family val="2"/>
      <color theme="1"/>
      <sz val="11"/>
      <scheme val="minor"/>
    </font>
    <font>
      <b val="1"/>
      <color rgb="001F4E79"/>
      <sz val="16"/>
    </font>
    <font>
      <i val="1"/>
      <color rgb="00808080"/>
      <sz val="9"/>
    </font>
    <font>
      <b val="1"/>
    </font>
    <font>
      <b val="1"/>
      <color rgb="00FFFFFF"/>
      <sz val="11"/>
    </font>
    <font>
      <i val="1"/>
      <color rgb="00404040"/>
      <sz val="10"/>
    </font>
  </fonts>
  <fills count="4">
    <fill>
      <patternFill/>
    </fill>
    <fill>
      <patternFill patternType="gray125"/>
    </fill>
    <fill>
      <patternFill patternType="solid">
        <fgColor rgb="00DCE6F1"/>
      </patternFill>
    </fill>
    <fill>
      <patternFill patternType="solid">
        <fgColor rgb="001F4E79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165" fontId="0" fillId="2" borderId="1" applyAlignment="1" pivotButton="0" quotePrefix="0" xfId="0">
      <alignment horizontal="center"/>
    </xf>
    <xf numFmtId="0" fontId="4" fillId="3" borderId="1" applyAlignment="1" pivotButton="0" quotePrefix="0" xfId="0">
      <alignment horizontal="center" wrapText="1"/>
    </xf>
    <xf numFmtId="0" fontId="0" fillId="0" borderId="1" applyAlignment="1" pivotButton="0" quotePrefix="0" xfId="0">
      <alignment horizontal="center"/>
    </xf>
    <xf numFmtId="0" fontId="0" fillId="2" borderId="1" pivotButton="0" quotePrefix="0" xfId="0"/>
    <xf numFmtId="0" fontId="0" fillId="2" borderId="1" applyAlignment="1" pivotButton="0" quotePrefix="0" xfId="0">
      <alignment horizontal="center"/>
    </xf>
    <xf numFmtId="9" fontId="0" fillId="2" borderId="1" applyAlignment="1" pivotButton="0" quotePrefix="0" xfId="0">
      <alignment horizontal="center"/>
    </xf>
    <xf numFmtId="0" fontId="5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FFC7CE"/>
        </patternFill>
      </fill>
    </dxf>
    <dxf>
      <fill>
        <patternFill patternType="solid">
          <fgColor rgb="00FFEB9C"/>
        </patternFill>
      </fill>
    </dxf>
    <dxf>
      <fill>
        <patternFill patternType="solid">
          <fgColor rgb="00C6EF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I36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5" customWidth="1" min="2" max="2"/>
    <col width="38" customWidth="1" min="3" max="3"/>
    <col width="18" customWidth="1" min="4" max="4"/>
    <col width="12" customWidth="1" min="5" max="5"/>
    <col width="14" customWidth="1" min="6" max="6"/>
    <col width="13" customWidth="1" min="7" max="7"/>
    <col width="13" customWidth="1" min="8" max="8"/>
    <col width="14" customWidth="1" min="9" max="9"/>
  </cols>
  <sheetData>
    <row r="2">
      <c r="B2" s="1" t="inlineStr">
        <is>
          <t>TABLEAU DE SUIVI DE PROJET</t>
        </is>
      </c>
    </row>
    <row r="3">
      <c r="B3" s="2" t="inlineStr">
        <is>
          <t>Une ligne par action. Le statut et l'alerte se calculent à partir de l'échéance et de l'avancement.</t>
        </is>
      </c>
    </row>
    <row r="5">
      <c r="B5" s="3" t="inlineStr">
        <is>
          <t>Date du jour</t>
        </is>
      </c>
      <c r="E5" s="4" t="n">
        <v>46310</v>
      </c>
    </row>
    <row r="8">
      <c r="B8" s="5" t="inlineStr">
        <is>
          <t>N°</t>
        </is>
      </c>
      <c r="C8" s="5" t="inlineStr">
        <is>
          <t>Action</t>
        </is>
      </c>
      <c r="D8" s="5" t="inlineStr">
        <is>
          <t>Responsable</t>
        </is>
      </c>
      <c r="E8" s="5" t="inlineStr">
        <is>
          <t>Priorité</t>
        </is>
      </c>
      <c r="F8" s="5" t="inlineStr">
        <is>
          <t>Échéance</t>
        </is>
      </c>
      <c r="G8" s="5" t="inlineStr">
        <is>
          <t>Avancement</t>
        </is>
      </c>
      <c r="H8" s="5" t="inlineStr">
        <is>
          <t>Statut</t>
        </is>
      </c>
      <c r="I8" s="5" t="inlineStr">
        <is>
          <t>Alerte</t>
        </is>
      </c>
    </row>
    <row r="9">
      <c r="B9" s="6">
        <f>IF(C9="","",1)</f>
        <v/>
      </c>
      <c r="C9" s="7" t="inlineStr">
        <is>
          <t>Valider le cahier des charges</t>
        </is>
      </c>
      <c r="D9" s="7" t="inlineStr">
        <is>
          <t>Marie D.</t>
        </is>
      </c>
      <c r="E9" s="8" t="inlineStr">
        <is>
          <t>Haute</t>
        </is>
      </c>
      <c r="F9" s="4" t="n">
        <v>46295</v>
      </c>
      <c r="G9" s="9" t="n">
        <v>1</v>
      </c>
      <c r="H9" s="6">
        <f>IF(C9="","",IF(G9=1,"Terminé",IF(G9&gt;0,"En cours","À faire")))</f>
        <v/>
      </c>
      <c r="I9" s="6">
        <f>IF(OR(C9="",G9=1),"",IF(F9&lt;$E$5,"En retard",IF(F9-$E$5&lt;=7,"À surveiller","OK")))</f>
        <v/>
      </c>
    </row>
    <row r="10">
      <c r="B10" s="6">
        <f>IF(C10="","",2)</f>
        <v/>
      </c>
      <c r="C10" s="7" t="inlineStr">
        <is>
          <t>Consulter les prestataires</t>
        </is>
      </c>
      <c r="D10" s="7" t="inlineStr">
        <is>
          <t>Paul M.</t>
        </is>
      </c>
      <c r="E10" s="8" t="inlineStr">
        <is>
          <t>Haute</t>
        </is>
      </c>
      <c r="F10" s="4" t="n">
        <v>46305</v>
      </c>
      <c r="G10" s="9" t="n">
        <v>1</v>
      </c>
      <c r="H10" s="6">
        <f>IF(C10="","",IF(G10=1,"Terminé",IF(G10&gt;0,"En cours","À faire")))</f>
        <v/>
      </c>
      <c r="I10" s="6">
        <f>IF(OR(C10="",G10=1),"",IF(F10&lt;$E$5,"En retard",IF(F10-$E$5&lt;=7,"À surveiller","OK")))</f>
        <v/>
      </c>
    </row>
    <row r="11">
      <c r="B11" s="6">
        <f>IF(C11="","",3)</f>
        <v/>
      </c>
      <c r="C11" s="7" t="inlineStr">
        <is>
          <t>Rédiger les spécifications</t>
        </is>
      </c>
      <c r="D11" s="7" t="inlineStr">
        <is>
          <t>Marie D.</t>
        </is>
      </c>
      <c r="E11" s="8" t="inlineStr">
        <is>
          <t>Moyenne</t>
        </is>
      </c>
      <c r="F11" s="4" t="n">
        <v>46315</v>
      </c>
      <c r="G11" s="9" t="n">
        <v>0.6</v>
      </c>
      <c r="H11" s="6">
        <f>IF(C11="","",IF(G11=1,"Terminé",IF(G11&gt;0,"En cours","À faire")))</f>
        <v/>
      </c>
      <c r="I11" s="6">
        <f>IF(OR(C11="",G11=1),"",IF(F11&lt;$E$5,"En retard",IF(F11-$E$5&lt;=7,"À surveiller","OK")))</f>
        <v/>
      </c>
    </row>
    <row r="12">
      <c r="B12" s="6">
        <f>IF(C12="","",4)</f>
        <v/>
      </c>
      <c r="C12" s="7" t="inlineStr">
        <is>
          <t>Préparer l'environnement de test</t>
        </is>
      </c>
      <c r="D12" s="7" t="inlineStr">
        <is>
          <t>Équipe IT</t>
        </is>
      </c>
      <c r="E12" s="8" t="inlineStr">
        <is>
          <t>Moyenne</t>
        </is>
      </c>
      <c r="F12" s="4" t="n">
        <v>46307</v>
      </c>
      <c r="G12" s="9" t="n">
        <v>0.3</v>
      </c>
      <c r="H12" s="6">
        <f>IF(C12="","",IF(G12=1,"Terminé",IF(G12&gt;0,"En cours","À faire")))</f>
        <v/>
      </c>
      <c r="I12" s="6">
        <f>IF(OR(C12="",G12=1),"",IF(F12&lt;$E$5,"En retard",IF(F12-$E$5&lt;=7,"À surveiller","OK")))</f>
        <v/>
      </c>
    </row>
    <row r="13">
      <c r="B13" s="6">
        <f>IF(C13="","",5)</f>
        <v/>
      </c>
      <c r="C13" s="7" t="inlineStr">
        <is>
          <t>Former les utilisateurs clés</t>
        </is>
      </c>
      <c r="D13" s="7" t="inlineStr">
        <is>
          <t>RH</t>
        </is>
      </c>
      <c r="E13" s="8" t="inlineStr">
        <is>
          <t>Basse</t>
        </is>
      </c>
      <c r="F13" s="4" t="n">
        <v>46341</v>
      </c>
      <c r="G13" s="9" t="n">
        <v>0</v>
      </c>
      <c r="H13" s="6">
        <f>IF(C13="","",IF(G13=1,"Terminé",IF(G13&gt;0,"En cours","À faire")))</f>
        <v/>
      </c>
      <c r="I13" s="6">
        <f>IF(OR(C13="",G13=1),"",IF(F13&lt;$E$5,"En retard",IF(F13-$E$5&lt;=7,"À surveiller","OK")))</f>
        <v/>
      </c>
    </row>
    <row r="14">
      <c r="B14" s="6">
        <f>IF(C14="","",6)</f>
        <v/>
      </c>
      <c r="C14" s="7" t="inlineStr">
        <is>
          <t>Migrer les données</t>
        </is>
      </c>
      <c r="D14" s="7" t="inlineStr">
        <is>
          <t>Équipe IT</t>
        </is>
      </c>
      <c r="E14" s="8" t="inlineStr">
        <is>
          <t>Haute</t>
        </is>
      </c>
      <c r="F14" s="4" t="n">
        <v>46303</v>
      </c>
      <c r="G14" s="9" t="n">
        <v>0.4</v>
      </c>
      <c r="H14" s="6">
        <f>IF(C14="","",IF(G14=1,"Terminé",IF(G14&gt;0,"En cours","À faire")))</f>
        <v/>
      </c>
      <c r="I14" s="6">
        <f>IF(OR(C14="",G14=1),"",IF(F14&lt;$E$5,"En retard",IF(F14-$E$5&lt;=7,"À surveiller","OK")))</f>
        <v/>
      </c>
    </row>
    <row r="15">
      <c r="B15" s="6">
        <f>IF(C15="","",7)</f>
        <v/>
      </c>
      <c r="C15" s="7" t="n"/>
      <c r="D15" s="7" t="n"/>
      <c r="E15" s="8" t="n"/>
      <c r="F15" s="4" t="n"/>
      <c r="G15" s="9" t="n"/>
      <c r="H15" s="6">
        <f>IF(C15="","",IF(G15=1,"Terminé",IF(G15&gt;0,"En cours","À faire")))</f>
        <v/>
      </c>
      <c r="I15" s="6">
        <f>IF(OR(C15="",G15=1),"",IF(F15&lt;$E$5,"En retard",IF(F15-$E$5&lt;=7,"À surveiller","OK")))</f>
        <v/>
      </c>
    </row>
    <row r="16">
      <c r="B16" s="6">
        <f>IF(C16="","",8)</f>
        <v/>
      </c>
      <c r="C16" s="7" t="n"/>
      <c r="D16" s="7" t="n"/>
      <c r="E16" s="8" t="n"/>
      <c r="F16" s="4" t="n"/>
      <c r="G16" s="9" t="n"/>
      <c r="H16" s="6">
        <f>IF(C16="","",IF(G16=1,"Terminé",IF(G16&gt;0,"En cours","À faire")))</f>
        <v/>
      </c>
      <c r="I16" s="6">
        <f>IF(OR(C16="",G16=1),"",IF(F16&lt;$E$5,"En retard",IF(F16-$E$5&lt;=7,"À surveiller","OK")))</f>
        <v/>
      </c>
    </row>
    <row r="17">
      <c r="B17" s="6">
        <f>IF(C17="","",9)</f>
        <v/>
      </c>
      <c r="C17" s="7" t="n"/>
      <c r="D17" s="7" t="n"/>
      <c r="E17" s="8" t="n"/>
      <c r="F17" s="4" t="n"/>
      <c r="G17" s="9" t="n"/>
      <c r="H17" s="6">
        <f>IF(C17="","",IF(G17=1,"Terminé",IF(G17&gt;0,"En cours","À faire")))</f>
        <v/>
      </c>
      <c r="I17" s="6">
        <f>IF(OR(C17="",G17=1),"",IF(F17&lt;$E$5,"En retard",IF(F17-$E$5&lt;=7,"À surveiller","OK")))</f>
        <v/>
      </c>
    </row>
    <row r="18">
      <c r="B18" s="6">
        <f>IF(C18="","",10)</f>
        <v/>
      </c>
      <c r="C18" s="7" t="n"/>
      <c r="D18" s="7" t="n"/>
      <c r="E18" s="8" t="n"/>
      <c r="F18" s="4" t="n"/>
      <c r="G18" s="9" t="n"/>
      <c r="H18" s="6">
        <f>IF(C18="","",IF(G18=1,"Terminé",IF(G18&gt;0,"En cours","À faire")))</f>
        <v/>
      </c>
      <c r="I18" s="6">
        <f>IF(OR(C18="",G18=1),"",IF(F18&lt;$E$5,"En retard",IF(F18-$E$5&lt;=7,"À surveiller","OK")))</f>
        <v/>
      </c>
    </row>
    <row r="19">
      <c r="B19" s="6">
        <f>IF(C19="","",11)</f>
        <v/>
      </c>
      <c r="C19" s="7" t="n"/>
      <c r="D19" s="7" t="n"/>
      <c r="E19" s="8" t="n"/>
      <c r="F19" s="4" t="n"/>
      <c r="G19" s="9" t="n"/>
      <c r="H19" s="6">
        <f>IF(C19="","",IF(G19=1,"Terminé",IF(G19&gt;0,"En cours","À faire")))</f>
        <v/>
      </c>
      <c r="I19" s="6">
        <f>IF(OR(C19="",G19=1),"",IF(F19&lt;$E$5,"En retard",IF(F19-$E$5&lt;=7,"À surveiller","OK")))</f>
        <v/>
      </c>
    </row>
    <row r="20">
      <c r="B20" s="6">
        <f>IF(C20="","",12)</f>
        <v/>
      </c>
      <c r="C20" s="7" t="n"/>
      <c r="D20" s="7" t="n"/>
      <c r="E20" s="8" t="n"/>
      <c r="F20" s="4" t="n"/>
      <c r="G20" s="9" t="n"/>
      <c r="H20" s="6">
        <f>IF(C20="","",IF(G20=1,"Terminé",IF(G20&gt;0,"En cours","À faire")))</f>
        <v/>
      </c>
      <c r="I20" s="6">
        <f>IF(OR(C20="",G20=1),"",IF(F20&lt;$E$5,"En retard",IF(F20-$E$5&lt;=7,"À surveiller","OK")))</f>
        <v/>
      </c>
    </row>
    <row r="21">
      <c r="B21" s="6">
        <f>IF(C21="","",13)</f>
        <v/>
      </c>
      <c r="C21" s="7" t="n"/>
      <c r="D21" s="7" t="n"/>
      <c r="E21" s="8" t="n"/>
      <c r="F21" s="4" t="n"/>
      <c r="G21" s="9" t="n"/>
      <c r="H21" s="6">
        <f>IF(C21="","",IF(G21=1,"Terminé",IF(G21&gt;0,"En cours","À faire")))</f>
        <v/>
      </c>
      <c r="I21" s="6">
        <f>IF(OR(C21="",G21=1),"",IF(F21&lt;$E$5,"En retard",IF(F21-$E$5&lt;=7,"À surveiller","OK")))</f>
        <v/>
      </c>
    </row>
    <row r="22">
      <c r="B22" s="6">
        <f>IF(C22="","",14)</f>
        <v/>
      </c>
      <c r="C22" s="7" t="n"/>
      <c r="D22" s="7" t="n"/>
      <c r="E22" s="8" t="n"/>
      <c r="F22" s="4" t="n"/>
      <c r="G22" s="9" t="n"/>
      <c r="H22" s="6">
        <f>IF(C22="","",IF(G22=1,"Terminé",IF(G22&gt;0,"En cours","À faire")))</f>
        <v/>
      </c>
      <c r="I22" s="6">
        <f>IF(OR(C22="",G22=1),"",IF(F22&lt;$E$5,"En retard",IF(F22-$E$5&lt;=7,"À surveiller","OK")))</f>
        <v/>
      </c>
    </row>
    <row r="23">
      <c r="B23" s="6">
        <f>IF(C23="","",15)</f>
        <v/>
      </c>
      <c r="C23" s="7" t="n"/>
      <c r="D23" s="7" t="n"/>
      <c r="E23" s="8" t="n"/>
      <c r="F23" s="4" t="n"/>
      <c r="G23" s="9" t="n"/>
      <c r="H23" s="6">
        <f>IF(C23="","",IF(G23=1,"Terminé",IF(G23&gt;0,"En cours","À faire")))</f>
        <v/>
      </c>
      <c r="I23" s="6">
        <f>IF(OR(C23="",G23=1),"",IF(F23&lt;$E$5,"En retard",IF(F23-$E$5&lt;=7,"À surveiller","OK")))</f>
        <v/>
      </c>
    </row>
    <row r="24">
      <c r="B24" s="6">
        <f>IF(C24="","",16)</f>
        <v/>
      </c>
      <c r="C24" s="7" t="n"/>
      <c r="D24" s="7" t="n"/>
      <c r="E24" s="8" t="n"/>
      <c r="F24" s="4" t="n"/>
      <c r="G24" s="9" t="n"/>
      <c r="H24" s="6">
        <f>IF(C24="","",IF(G24=1,"Terminé",IF(G24&gt;0,"En cours","À faire")))</f>
        <v/>
      </c>
      <c r="I24" s="6">
        <f>IF(OR(C24="",G24=1),"",IF(F24&lt;$E$5,"En retard",IF(F24-$E$5&lt;=7,"À surveiller","OK")))</f>
        <v/>
      </c>
    </row>
    <row r="25">
      <c r="B25" s="6">
        <f>IF(C25="","",17)</f>
        <v/>
      </c>
      <c r="C25" s="7" t="n"/>
      <c r="D25" s="7" t="n"/>
      <c r="E25" s="8" t="n"/>
      <c r="F25" s="4" t="n"/>
      <c r="G25" s="9" t="n"/>
      <c r="H25" s="6">
        <f>IF(C25="","",IF(G25=1,"Terminé",IF(G25&gt;0,"En cours","À faire")))</f>
        <v/>
      </c>
      <c r="I25" s="6">
        <f>IF(OR(C25="",G25=1),"",IF(F25&lt;$E$5,"En retard",IF(F25-$E$5&lt;=7,"À surveiller","OK")))</f>
        <v/>
      </c>
    </row>
    <row r="26">
      <c r="B26" s="6">
        <f>IF(C26="","",18)</f>
        <v/>
      </c>
      <c r="C26" s="7" t="n"/>
      <c r="D26" s="7" t="n"/>
      <c r="E26" s="8" t="n"/>
      <c r="F26" s="4" t="n"/>
      <c r="G26" s="9" t="n"/>
      <c r="H26" s="6">
        <f>IF(C26="","",IF(G26=1,"Terminé",IF(G26&gt;0,"En cours","À faire")))</f>
        <v/>
      </c>
      <c r="I26" s="6">
        <f>IF(OR(C26="",G26=1),"",IF(F26&lt;$E$5,"En retard",IF(F26-$E$5&lt;=7,"À surveiller","OK")))</f>
        <v/>
      </c>
    </row>
    <row r="27">
      <c r="B27" s="6">
        <f>IF(C27="","",19)</f>
        <v/>
      </c>
      <c r="C27" s="7" t="n"/>
      <c r="D27" s="7" t="n"/>
      <c r="E27" s="8" t="n"/>
      <c r="F27" s="4" t="n"/>
      <c r="G27" s="9" t="n"/>
      <c r="H27" s="6">
        <f>IF(C27="","",IF(G27=1,"Terminé",IF(G27&gt;0,"En cours","À faire")))</f>
        <v/>
      </c>
      <c r="I27" s="6">
        <f>IF(OR(C27="",G27=1),"",IF(F27&lt;$E$5,"En retard",IF(F27-$E$5&lt;=7,"À surveiller","OK")))</f>
        <v/>
      </c>
    </row>
    <row r="28">
      <c r="B28" s="6">
        <f>IF(C28="","",20)</f>
        <v/>
      </c>
      <c r="C28" s="7" t="n"/>
      <c r="D28" s="7" t="n"/>
      <c r="E28" s="8" t="n"/>
      <c r="F28" s="4" t="n"/>
      <c r="G28" s="9" t="n"/>
      <c r="H28" s="6">
        <f>IF(C28="","",IF(G28=1,"Terminé",IF(G28&gt;0,"En cours","À faire")))</f>
        <v/>
      </c>
      <c r="I28" s="6">
        <f>IF(OR(C28="",G28=1),"",IF(F28&lt;$E$5,"En retard",IF(F28-$E$5&lt;=7,"À surveiller","OK")))</f>
        <v/>
      </c>
    </row>
    <row r="29">
      <c r="B29" s="6">
        <f>IF(C29="","",21)</f>
        <v/>
      </c>
      <c r="C29" s="7" t="n"/>
      <c r="D29" s="7" t="n"/>
      <c r="E29" s="8" t="n"/>
      <c r="F29" s="4" t="n"/>
      <c r="G29" s="9" t="n"/>
      <c r="H29" s="6">
        <f>IF(C29="","",IF(G29=1,"Terminé",IF(G29&gt;0,"En cours","À faire")))</f>
        <v/>
      </c>
      <c r="I29" s="6">
        <f>IF(OR(C29="",G29=1),"",IF(F29&lt;$E$5,"En retard",IF(F29-$E$5&lt;=7,"À surveiller","OK")))</f>
        <v/>
      </c>
    </row>
    <row r="30">
      <c r="B30" s="6">
        <f>IF(C30="","",22)</f>
        <v/>
      </c>
      <c r="C30" s="7" t="n"/>
      <c r="D30" s="7" t="n"/>
      <c r="E30" s="8" t="n"/>
      <c r="F30" s="4" t="n"/>
      <c r="G30" s="9" t="n"/>
      <c r="H30" s="6">
        <f>IF(C30="","",IF(G30=1,"Terminé",IF(G30&gt;0,"En cours","À faire")))</f>
        <v/>
      </c>
      <c r="I30" s="6">
        <f>IF(OR(C30="",G30=1),"",IF(F30&lt;$E$5,"En retard",IF(F30-$E$5&lt;=7,"À surveiller","OK")))</f>
        <v/>
      </c>
    </row>
    <row r="31">
      <c r="B31" s="6">
        <f>IF(C31="","",23)</f>
        <v/>
      </c>
      <c r="C31" s="7" t="n"/>
      <c r="D31" s="7" t="n"/>
      <c r="E31" s="8" t="n"/>
      <c r="F31" s="4" t="n"/>
      <c r="G31" s="9" t="n"/>
      <c r="H31" s="6">
        <f>IF(C31="","",IF(G31=1,"Terminé",IF(G31&gt;0,"En cours","À faire")))</f>
        <v/>
      </c>
      <c r="I31" s="6">
        <f>IF(OR(C31="",G31=1),"",IF(F31&lt;$E$5,"En retard",IF(F31-$E$5&lt;=7,"À surveiller","OK")))</f>
        <v/>
      </c>
    </row>
    <row r="32">
      <c r="B32" s="6">
        <f>IF(C32="","",24)</f>
        <v/>
      </c>
      <c r="C32" s="7" t="n"/>
      <c r="D32" s="7" t="n"/>
      <c r="E32" s="8" t="n"/>
      <c r="F32" s="4" t="n"/>
      <c r="G32" s="9" t="n"/>
      <c r="H32" s="6">
        <f>IF(C32="","",IF(G32=1,"Terminé",IF(G32&gt;0,"En cours","À faire")))</f>
        <v/>
      </c>
      <c r="I32" s="6">
        <f>IF(OR(C32="",G32=1),"",IF(F32&lt;$E$5,"En retard",IF(F32-$E$5&lt;=7,"À surveiller","OK")))</f>
        <v/>
      </c>
    </row>
    <row r="33">
      <c r="B33" s="6">
        <f>IF(C33="","",25)</f>
        <v/>
      </c>
      <c r="C33" s="7" t="n"/>
      <c r="D33" s="7" t="n"/>
      <c r="E33" s="8" t="n"/>
      <c r="F33" s="4" t="n"/>
      <c r="G33" s="9" t="n"/>
      <c r="H33" s="6">
        <f>IF(C33="","",IF(G33=1,"Terminé",IF(G33&gt;0,"En cours","À faire")))</f>
        <v/>
      </c>
      <c r="I33" s="6">
        <f>IF(OR(C33="",G33=1),"",IF(F33&lt;$E$5,"En retard",IF(F33-$E$5&lt;=7,"À surveiller","OK")))</f>
        <v/>
      </c>
    </row>
    <row r="35">
      <c r="B35" s="10" t="inlineStr">
        <is>
          <t>L'alerte compare l'échéance à la date du jour saisie en E5.</t>
        </is>
      </c>
    </row>
    <row r="36">
      <c r="B36" s="10" t="inlineStr">
        <is>
          <t>Une action terminée ne déclenche plus d'alerte.</t>
        </is>
      </c>
    </row>
  </sheetData>
  <conditionalFormatting sqref="I9:I33">
    <cfRule type="cellIs" priority="1" operator="equal" dxfId="0">
      <formula>"En retard"</formula>
    </cfRule>
    <cfRule type="cellIs" priority="2" operator="equal" dxfId="1">
      <formula>"À surveiller"</formula>
    </cfRule>
    <cfRule type="cellIs" priority="3" operator="equal" dxfId="2">
      <formula>"OK"</formula>
    </cfRule>
  </conditionalFormatting>
  <conditionalFormatting sqref="H9:H33">
    <cfRule type="cellIs" priority="4" operator="equal" dxfId="2">
      <formula>"Terminé"</formula>
    </cfRule>
    <cfRule type="cellIs" priority="5" operator="equal" dxfId="1">
      <formula>"En cours"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2026-08-26T00:31:21Z</dcterms:created>
  <dcterms:modified xmlns:dcterms="http://purl.org/dc/terms/" xmlns:xsi="http://www.w3.org/2001/XMLSchema-instance" xsi:type="dcterms:W3CDTF">2026-08-26T00:31:21Z</dcterms:modified>
</cp:coreProperties>
</file>